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37155" windowHeight="1663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Rekapitulace!$G$8</definedName>
    <definedName name="Dodavka0">Položky!#REF!</definedName>
    <definedName name="HSV">Rekapitulace!$E$8</definedName>
    <definedName name="HSV0">Položky!#REF!</definedName>
    <definedName name="HZS">Rekapitulace!$I$8</definedName>
    <definedName name="HZS0">Položky!#REF!</definedName>
    <definedName name="JKSO">'Krycí list'!$G$2</definedName>
    <definedName name="MJ">'Krycí list'!$G$5</definedName>
    <definedName name="Mont">Rekapitulace!$H$8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Položky!$A$1:$G$41</definedName>
    <definedName name="_xlnm.Print_Area" localSheetId="1">Rekapitulace!$A$1:$I$22</definedName>
    <definedName name="PocetMJ">'Krycí list'!$G$6</definedName>
    <definedName name="Poznamka">'Krycí list'!$B$37</definedName>
    <definedName name="Projektant">'Krycí list'!$C$8</definedName>
    <definedName name="PSV">Rekapitulace!$F$8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Rekapitulace!$H$21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 fullCalcOnLoad="1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38" i="3"/>
  <c r="BD38" i="3"/>
  <c r="BC38" i="3"/>
  <c r="BB38" i="3"/>
  <c r="BA38" i="3"/>
  <c r="G38" i="3"/>
  <c r="BE35" i="3"/>
  <c r="BD35" i="3"/>
  <c r="BC35" i="3"/>
  <c r="BA35" i="3"/>
  <c r="G35" i="3"/>
  <c r="BB35" i="3" s="1"/>
  <c r="BE29" i="3"/>
  <c r="BD29" i="3"/>
  <c r="BC29" i="3"/>
  <c r="BB29" i="3"/>
  <c r="BA29" i="3"/>
  <c r="G29" i="3"/>
  <c r="BE26" i="3"/>
  <c r="BD26" i="3"/>
  <c r="BC26" i="3"/>
  <c r="BA26" i="3"/>
  <c r="G26" i="3"/>
  <c r="BB26" i="3" s="1"/>
  <c r="BE13" i="3"/>
  <c r="BD13" i="3"/>
  <c r="BC13" i="3"/>
  <c r="BA13" i="3"/>
  <c r="G13" i="3"/>
  <c r="BB13" i="3" s="1"/>
  <c r="BE8" i="3"/>
  <c r="BE41" i="3" s="1"/>
  <c r="I7" i="2" s="1"/>
  <c r="I8" i="2" s="1"/>
  <c r="C21" i="1" s="1"/>
  <c r="BD8" i="3"/>
  <c r="BC8" i="3"/>
  <c r="BC41" i="3" s="1"/>
  <c r="G7" i="2" s="1"/>
  <c r="G8" i="2" s="1"/>
  <c r="C18" i="1" s="1"/>
  <c r="BA8" i="3"/>
  <c r="BA41" i="3" s="1"/>
  <c r="E7" i="2" s="1"/>
  <c r="E8" i="2" s="1"/>
  <c r="G8" i="3"/>
  <c r="BB8" i="3" s="1"/>
  <c r="BB41" i="3" s="1"/>
  <c r="F7" i="2" s="1"/>
  <c r="F8" i="2" s="1"/>
  <c r="C16" i="1" s="1"/>
  <c r="B7" i="2"/>
  <c r="A7" i="2"/>
  <c r="BD41" i="3"/>
  <c r="H7" i="2" s="1"/>
  <c r="H8" i="2" s="1"/>
  <c r="C17" i="1" s="1"/>
  <c r="G41" i="3"/>
  <c r="C41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G21" i="1" l="1"/>
  <c r="G20" i="1"/>
  <c r="G19" i="1"/>
  <c r="G18" i="1"/>
  <c r="G16" i="1"/>
  <c r="G17" i="1"/>
  <c r="C15" i="1"/>
  <c r="C19" i="1" s="1"/>
  <c r="C22" i="1" s="1"/>
  <c r="G23" i="1" l="1"/>
  <c r="G22" i="1" s="1"/>
  <c r="G15" i="1"/>
  <c r="C23" i="1"/>
  <c r="F30" i="1" s="1"/>
  <c r="F31" i="1" l="1"/>
  <c r="F34" i="1" s="1"/>
</calcChain>
</file>

<file path=xl/sharedStrings.xml><?xml version="1.0" encoding="utf-8"?>
<sst xmlns="http://schemas.openxmlformats.org/spreadsheetml/2006/main" count="153" uniqueCount="106">
  <si>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</si>
  <si>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</si>
  <si>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</si>
  <si>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</si>
  <si>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</si>
  <si>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</si>
  <si>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</si>
  <si>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</si>
  <si>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</si>
  <si>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</si>
  <si>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</si>
  <si>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</si>
  <si>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</si>
  <si>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</si>
  <si>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</si>
  <si>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</si>
  <si>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</si>
  <si>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</si>
  <si>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</si>
  <si>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</si>
  <si>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</si>
  <si>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</si>
  <si>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</si>
  <si>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</si>
  <si>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</si>
  <si>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</si>
  <si>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</si>
  <si>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</si>
  <si>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</si>
  <si>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</si>
  <si>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</si>
  <si>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</si>
  <si>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</si>
  <si>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</si>
  <si>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</si>
  <si>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</si>
  <si>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</si>
  <si>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</si>
  <si>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</si>
  <si>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</si>
  <si>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</si>
  <si>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</si>
  <si>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</si>
  <si>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</si>
  <si>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</si>
  <si>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</si>
  <si>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</si>
  <si>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</si>
  <si>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</si>
  <si>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</si>
  <si>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</si>
  <si>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</si>
  <si>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</si>
  <si>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</si>
  <si>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</si>
  <si>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</si>
  <si>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</si>
  <si>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</si>
  <si>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</si>
  <si>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</si>
  <si>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</si>
  <si>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</si>
  <si>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</si>
  <si>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</si>
  <si>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</si>
  <si>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</si>
  <si>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</si>
  <si>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</si>
  <si>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Celkem za</t>
  </si>
  <si>
    <t>SLEPÝ ROZPOČET</t>
  </si>
  <si>
    <t>Slepý rozpočet</t>
  </si>
  <si>
    <t>20200307</t>
  </si>
  <si>
    <t>OOP Město Albrechtice</t>
  </si>
  <si>
    <t>Stavební úpravy 1.NP a 4.NP</t>
  </si>
  <si>
    <t>02</t>
  </si>
  <si>
    <t>Ostatní náklady</t>
  </si>
  <si>
    <t>799</t>
  </si>
  <si>
    <t>Ostatní</t>
  </si>
  <si>
    <t>999000001RZ1</t>
  </si>
  <si>
    <t>Dokumentace skutečného provedení stavby dle obchodních podmínek</t>
  </si>
  <si>
    <t>kpl</t>
  </si>
  <si>
    <t>- tištěna + digitální podoba ( .dwg, .dxf ) v počtu a formátech dle SoD</t>
  </si>
  <si>
    <t xml:space="preserve">- Vypracování DOKUMENTACE SKUTEČNÉHO PROVEDENÍ STAVBY </t>
  </si>
  <si>
    <t>999000002RZ1</t>
  </si>
  <si>
    <t xml:space="preserve">Kompletační činnost </t>
  </si>
  <si>
    <t>- kompletní dokladová část dle SoD (revize, atesty, certifikáty, prohlášení o shodě) pro předání a převzetí dokončeného díla a pro zajištění kolaudačního souhlasu</t>
  </si>
  <si>
    <t>- náklady zhotovitele, související s prováděním zkoušek a REVIZÍ předepsaných technickými normami a vyjádřeními dotčených orgánů pro řádné provedení a předání díla</t>
  </si>
  <si>
    <t>- náklady na individuální zkoušky dodaných a smontovaných technologických</t>
  </si>
  <si>
    <t>zařízení včetně komplexního vyzkoušení</t>
  </si>
  <si>
    <t>- náklady zhotovitele na vypracování provozních řádů pro trvalý provoz</t>
  </si>
  <si>
    <t xml:space="preserve">- náklady na předání všech návodů k obsluze a údržbě pro technologická zařízení a  náklady na zaškolení obsluhy objednatele </t>
  </si>
  <si>
    <t>999000003RZ1</t>
  </si>
  <si>
    <t>Vypracování zhotovitelské REALIZAČNÍ a VÝROBNÍ projektové dokumentace dle obchodních podmínek</t>
  </si>
  <si>
    <t>- dle požadavků PD a SoD</t>
  </si>
  <si>
    <t>999000004RZ1</t>
  </si>
  <si>
    <t xml:space="preserve">Ochrana stávajících inženýrských sítí </t>
  </si>
  <si>
    <t>Ochrana stávajících inženýrských sítí na staveništi.</t>
  </si>
  <si>
    <t>Náklady na přezkoumání podkladů objednatele o stavu inženýrských sítí probíhajících staveništěm nebo dotčenými stavbou i mimo území staveniště.</t>
  </si>
  <si>
    <t>Vytýčení jejich skutečné trasy dle podmínek správců sítí v dokladové části.</t>
  </si>
  <si>
    <t>Zajištění aktualizace vyjádření správců sítí v případě ukončení platnosti vyjádření.</t>
  </si>
  <si>
    <t>999000005RZ1</t>
  </si>
  <si>
    <t xml:space="preserve">Provoz investora - práce za provozu v objektu </t>
  </si>
  <si>
    <t>oddělení provozu stavby od provozu stavebníka - časové a stavební opatření a konstrukce</t>
  </si>
  <si>
    <t>999000007RZ1</t>
  </si>
  <si>
    <t xml:space="preserve">TIČR </t>
  </si>
  <si>
    <t>Stanovisko TIČR ke kolaudaci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</si>
</sst>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0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0" fillId="0" borderId="0" xfId="0" applyFont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2" fillId="0" borderId="0" xfId="1" applyFont="1" applyAlignment="1">
      <alignment horizontal="center"/>
    </xf>
    <xf numFmtId="0" fontId="1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" fillId="0" borderId="0" xfId="1" applyNumberFormat="1"/>
    <xf numFmtId="0" fontId="15" fillId="0" borderId="0" xfId="1" applyFont="1"/>
    <xf numFmtId="0" fontId="16" fillId="0" borderId="58" xfId="1" applyFont="1" applyBorder="1" applyAlignment="1">
      <alignment horizontal="center" vertical="top"/>
    </xf>
    <xf numFmtId="49" fontId="16" fillId="0" borderId="58" xfId="1" applyNumberFormat="1" applyFont="1" applyBorder="1" applyAlignment="1">
      <alignment horizontal="left" vertical="top"/>
    </xf>
    <xf numFmtId="0" fontId="16" fillId="0" borderId="58" xfId="1" applyFont="1" applyBorder="1" applyAlignment="1">
      <alignment vertical="top" wrapText="1"/>
    </xf>
    <xf numFmtId="49" fontId="16" fillId="0" borderId="58" xfId="1" applyNumberFormat="1" applyFont="1" applyBorder="1" applyAlignment="1">
      <alignment horizontal="center" shrinkToFit="1"/>
    </xf>
    <xf numFmtId="4" fontId="16" fillId="0" borderId="58" xfId="1" applyNumberFormat="1" applyFont="1" applyBorder="1" applyAlignment="1">
      <alignment horizontal="right"/>
    </xf>
    <xf numFmtId="4" fontId="16" fillId="0" borderId="58" xfId="1" applyNumberFormat="1" applyFont="1" applyBorder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7" fillId="3" borderId="34" xfId="1" applyNumberFormat="1" applyFont="1" applyFill="1" applyBorder="1" applyAlignment="1">
      <alignment horizontal="left" wrapText="1" indent="1"/>
    </xf>
    <xf numFmtId="0" fontId="18" fillId="0" borderId="0" xfId="0" applyNumberFormat="1" applyFont="1"/>
    <xf numFmtId="0" fontId="18" fillId="0" borderId="13" xfId="0" applyNumberFormat="1" applyFont="1" applyBorder="1"/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0" fillId="3" borderId="59" xfId="1" applyNumberFormat="1" applyFont="1" applyFill="1" applyBorder="1" applyAlignment="1">
      <alignment horizontal="left" wrapText="1"/>
    </xf>
    <xf numFmtId="49" fontId="21" fillId="0" borderId="60" xfId="0" applyNumberFormat="1" applyFont="1" applyBorder="1" applyAlignment="1">
      <alignment horizontal="left" wrapText="1"/>
    </xf>
    <xf numFmtId="4" fontId="20" fillId="3" borderId="61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" fillId="0" borderId="0" xfId="1" applyNumberFormat="1"/>
    <xf numFmtId="0" fontId="1" fillId="0" borderId="0" xfId="1" applyBorder="1"/>
    <xf numFmtId="0" fontId="23" fillId="0" borderId="0" xfId="1" applyFont="1" applyAlignment="1"/>
    <xf numFmtId="0" fontId="1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2" fillId="4" borderId="0" xfId="0" applyFont="1" applyFill="1" applyBorder="1" applyAlignment="1">
      <alignment horizontal="centerContinuous"/>
    </xf>
    <xf numFmtId="3" fontId="2" fillId="4" borderId="0" xfId="0" applyNumberFormat="1" applyFont="1" applyFill="1" applyBorder="1" applyAlignment="1">
      <alignment horizontal="centerContinuous"/>
    </xf>
    <xf numFmtId="0" fontId="0" fillId="4" borderId="0" xfId="0" applyFill="1" applyBorder="1"/>
    <xf numFmtId="0" fontId="3" fillId="4" borderId="0" xfId="0" applyFont="1" applyFill="1" applyBorder="1"/>
    <xf numFmtId="0" fontId="4" fillId="4" borderId="0" xfId="0" applyFont="1" applyFill="1" applyBorder="1"/>
    <xf numFmtId="0" fontId="4" fillId="4" borderId="0" xfId="0" applyFont="1" applyFill="1" applyBorder="1" applyAlignment="1">
      <alignment horizontal="right"/>
    </xf>
    <xf numFmtId="0" fontId="4" fillId="4" borderId="0" xfId="0" applyFont="1" applyFill="1" applyBorder="1" applyAlignment="1">
      <alignment horizontal="center"/>
    </xf>
    <xf numFmtId="4" fontId="6" fillId="4" borderId="0" xfId="0" applyNumberFormat="1" applyFont="1" applyFill="1" applyBorder="1" applyAlignment="1">
      <alignment horizontal="right"/>
    </xf>
    <xf numFmtId="3" fontId="3" fillId="4" borderId="0" xfId="0" applyNumberFormat="1" applyFont="1" applyFill="1" applyBorder="1" applyAlignment="1">
      <alignment horizontal="right"/>
    </xf>
    <xf numFmtId="165" fontId="3" fillId="4" borderId="0" xfId="0" applyNumberFormat="1" applyFont="1" applyFill="1" applyBorder="1" applyAlignment="1">
      <alignment horizontal="right"/>
    </xf>
    <xf numFmtId="4" fontId="3" fillId="4" borderId="0" xfId="0" applyNumberFormat="1" applyFont="1" applyFill="1" applyBorder="1" applyAlignment="1">
      <alignment horizontal="right"/>
    </xf>
    <xf numFmtId="4" fontId="3" fillId="4" borderId="0" xfId="0" applyNumberFormat="1" applyFont="1" applyFill="1" applyBorder="1"/>
    <xf numFmtId="3" fontId="4" fillId="4" borderId="0" xfId="0" applyNumberFormat="1" applyFont="1" applyFill="1" applyBorder="1" applyAlignment="1">
      <alignment horizontal="right"/>
    </xf>
    <xf numFmtId="0" fontId="10" fillId="4" borderId="0" xfId="0" applyFont="1" applyFill="1" applyBorder="1"/>
    <xf numFmtId="3" fontId="11" fillId="4" borderId="0" xfId="0" applyNumberFormat="1" applyFont="1" applyFill="1" applyBorder="1"/>
    <xf numFmtId="4" fontId="11" fillId="4" borderId="0" xfId="0" applyNumberFormat="1" applyFont="1" applyFill="1" applyBorder="1"/>
    <xf numFmtId="4" fontId="0" fillId="4" borderId="0" xfId="0" applyNumberForma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69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02</v>
      </c>
      <c r="D2" s="5" t="str">
        <f>Rekapitulace!G2</f>
        <v>Ostatní náklady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67</v>
      </c>
      <c r="B5" s="18"/>
      <c r="C5" s="19" t="s">
        <v>73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71</v>
      </c>
      <c r="B7" s="25"/>
      <c r="C7" s="26" t="s">
        <v>72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 x14ac:dyDescent="0.2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 x14ac:dyDescent="0.2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 x14ac:dyDescent="0.2">
      <c r="A11" s="29" t="s">
        <v>15</v>
      </c>
      <c r="B11" s="13"/>
      <c r="C11" s="30"/>
      <c r="D11" s="30"/>
      <c r="E11" s="30"/>
      <c r="F11" s="41" t="s">
        <v>16</v>
      </c>
      <c r="G11" s="42">
        <v>20200307</v>
      </c>
      <c r="H11" s="37"/>
      <c r="BA11" s="43"/>
      <c r="BB11" s="43"/>
      <c r="BC11" s="43"/>
      <c r="BD11" s="43"/>
      <c r="BE11" s="43"/>
    </row>
    <row r="12" spans="1:57" ht="12.75" customHeight="1" x14ac:dyDescent="0.2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 x14ac:dyDescent="0.25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 x14ac:dyDescent="0.25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 x14ac:dyDescent="0.2">
      <c r="A15" s="57"/>
      <c r="B15" s="58" t="s">
        <v>22</v>
      </c>
      <c r="C15" s="59">
        <f>HSV</f>
        <v>0</v>
      </c>
      <c r="D15" s="60">
        <f>Rekapitulace!A13</f>
        <v>0</v>
      </c>
      <c r="E15" s="61"/>
      <c r="F15" s="62"/>
      <c r="G15" s="59">
        <f>Rekapitulace!I13</f>
        <v>0</v>
      </c>
    </row>
    <row r="16" spans="1:57" ht="15.95" customHeight="1" x14ac:dyDescent="0.2">
      <c r="A16" s="57" t="s">
        <v>23</v>
      </c>
      <c r="B16" s="58" t="s">
        <v>24</v>
      </c>
      <c r="C16" s="59">
        <f>PSV</f>
        <v>0</v>
      </c>
      <c r="D16" s="9">
        <f>Rekapitulace!A14</f>
        <v>0</v>
      </c>
      <c r="E16" s="63"/>
      <c r="F16" s="64"/>
      <c r="G16" s="59">
        <f>Rekapitulace!I14</f>
        <v>0</v>
      </c>
    </row>
    <row r="17" spans="1:7" ht="15.95" customHeight="1" x14ac:dyDescent="0.2">
      <c r="A17" s="57" t="s">
        <v>25</v>
      </c>
      <c r="B17" s="58" t="s">
        <v>26</v>
      </c>
      <c r="C17" s="59">
        <f>Mont</f>
        <v>0</v>
      </c>
      <c r="D17" s="9">
        <f>Rekapitulace!A15</f>
        <v>0</v>
      </c>
      <c r="E17" s="63"/>
      <c r="F17" s="64"/>
      <c r="G17" s="59">
        <f>Rekapitulace!I15</f>
        <v>0</v>
      </c>
    </row>
    <row r="18" spans="1:7" ht="15.95" customHeight="1" x14ac:dyDescent="0.2">
      <c r="A18" s="65" t="s">
        <v>27</v>
      </c>
      <c r="B18" s="66" t="s">
        <v>28</v>
      </c>
      <c r="C18" s="59">
        <f>Dodavka</f>
        <v>0</v>
      </c>
      <c r="D18" s="9">
        <f>Rekapitulace!A16</f>
        <v>0</v>
      </c>
      <c r="E18" s="63"/>
      <c r="F18" s="64"/>
      <c r="G18" s="59">
        <f>Rekapitulace!I16</f>
        <v>0</v>
      </c>
    </row>
    <row r="19" spans="1:7" ht="15.95" customHeight="1" x14ac:dyDescent="0.2">
      <c r="A19" s="67" t="s">
        <v>29</v>
      </c>
      <c r="B19" s="58"/>
      <c r="C19" s="59">
        <f>SUM(C15:C18)</f>
        <v>0</v>
      </c>
      <c r="D19" s="9">
        <f>Rekapitulace!A17</f>
        <v>0</v>
      </c>
      <c r="E19" s="63"/>
      <c r="F19" s="64"/>
      <c r="G19" s="59">
        <f>Rekapitulace!I17</f>
        <v>0</v>
      </c>
    </row>
    <row r="20" spans="1:7" ht="15.95" customHeight="1" x14ac:dyDescent="0.2">
      <c r="A20" s="67"/>
      <c r="B20" s="58"/>
      <c r="C20" s="59"/>
      <c r="D20" s="9">
        <f>Rekapitulace!A18</f>
        <v>0</v>
      </c>
      <c r="E20" s="63"/>
      <c r="F20" s="64"/>
      <c r="G20" s="59">
        <f>Rekapitulace!I18</f>
        <v>0</v>
      </c>
    </row>
    <row r="21" spans="1:7" ht="15.95" customHeight="1" x14ac:dyDescent="0.2">
      <c r="A21" s="67" t="s">
        <v>30</v>
      </c>
      <c r="B21" s="58"/>
      <c r="C21" s="59">
        <f>HZS</f>
        <v>0</v>
      </c>
      <c r="D21" s="9">
        <f>Rekapitulace!A19</f>
        <v>0</v>
      </c>
      <c r="E21" s="63"/>
      <c r="F21" s="64"/>
      <c r="G21" s="59">
        <f>Rekapitulace!I19</f>
        <v>0</v>
      </c>
    </row>
    <row r="22" spans="1:7" ht="15.95" customHeight="1" x14ac:dyDescent="0.2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 x14ac:dyDescent="0.25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 x14ac:dyDescent="0.2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 x14ac:dyDescent="0.2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 x14ac:dyDescent="0.2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 x14ac:dyDescent="0.2">
      <c r="A27" s="68"/>
      <c r="B27" s="86"/>
      <c r="C27" s="81"/>
      <c r="D27" s="69"/>
      <c r="E27" s="82"/>
      <c r="F27" s="83"/>
      <c r="G27" s="84"/>
    </row>
    <row r="28" spans="1:7" x14ac:dyDescent="0.2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 x14ac:dyDescent="0.2">
      <c r="A29" s="68"/>
      <c r="B29" s="69"/>
      <c r="C29" s="88"/>
      <c r="D29" s="89"/>
      <c r="E29" s="88"/>
      <c r="F29" s="69"/>
      <c r="G29" s="84"/>
    </row>
    <row r="30" spans="1:7" x14ac:dyDescent="0.2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 x14ac:dyDescent="0.2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 x14ac:dyDescent="0.2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 x14ac:dyDescent="0.2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 x14ac:dyDescent="0.3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 x14ac:dyDescent="0.2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 x14ac:dyDescent="0.2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 x14ac:dyDescent="0.2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 x14ac:dyDescent="0.2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 x14ac:dyDescent="0.2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 x14ac:dyDescent="0.2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 x14ac:dyDescent="0.2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 x14ac:dyDescent="0.2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 x14ac:dyDescent="0.2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 x14ac:dyDescent="0.2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 x14ac:dyDescent="0.2">
      <c r="B46" s="107"/>
      <c r="C46" s="107"/>
      <c r="D46" s="107"/>
      <c r="E46" s="107"/>
      <c r="F46" s="107"/>
      <c r="G46" s="107"/>
    </row>
    <row r="47" spans="1:8" x14ac:dyDescent="0.2">
      <c r="B47" s="107"/>
      <c r="C47" s="107"/>
      <c r="D47" s="107"/>
      <c r="E47" s="107"/>
      <c r="F47" s="107"/>
      <c r="G47" s="107"/>
    </row>
    <row r="48" spans="1:8" x14ac:dyDescent="0.2">
      <c r="B48" s="107"/>
      <c r="C48" s="107"/>
      <c r="D48" s="107"/>
      <c r="E48" s="107"/>
      <c r="F48" s="107"/>
      <c r="G48" s="107"/>
    </row>
    <row r="49" spans="2:7" x14ac:dyDescent="0.2">
      <c r="B49" s="107"/>
      <c r="C49" s="107"/>
      <c r="D49" s="107"/>
      <c r="E49" s="107"/>
      <c r="F49" s="107"/>
      <c r="G49" s="107"/>
    </row>
    <row r="50" spans="2:7" x14ac:dyDescent="0.2">
      <c r="B50" s="107"/>
      <c r="C50" s="107"/>
      <c r="D50" s="107"/>
      <c r="E50" s="107"/>
      <c r="F50" s="107"/>
      <c r="G50" s="107"/>
    </row>
    <row r="51" spans="2:7" x14ac:dyDescent="0.2">
      <c r="B51" s="107"/>
      <c r="C51" s="107"/>
      <c r="D51" s="107"/>
      <c r="E51" s="107"/>
      <c r="F51" s="107"/>
      <c r="G51" s="107"/>
    </row>
    <row r="52" spans="2:7" x14ac:dyDescent="0.2">
      <c r="B52" s="107"/>
      <c r="C52" s="107"/>
      <c r="D52" s="107"/>
      <c r="E52" s="107"/>
      <c r="F52" s="107"/>
      <c r="G52" s="107"/>
    </row>
    <row r="53" spans="2:7" x14ac:dyDescent="0.2">
      <c r="B53" s="107"/>
      <c r="C53" s="107"/>
      <c r="D53" s="107"/>
      <c r="E53" s="107"/>
      <c r="F53" s="107"/>
      <c r="G53" s="107"/>
    </row>
    <row r="54" spans="2:7" x14ac:dyDescent="0.2">
      <c r="B54" s="107"/>
      <c r="C54" s="107"/>
      <c r="D54" s="107"/>
      <c r="E54" s="107"/>
      <c r="F54" s="107"/>
      <c r="G54" s="107"/>
    </row>
    <row r="55" spans="2:7" x14ac:dyDescent="0.2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2"/>
  <sheetViews>
    <sheetView workbookViewId="0">
      <selection activeCell="A10" sqref="A10:N35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08" t="s">
        <v>48</v>
      </c>
      <c r="B1" s="109"/>
      <c r="C1" s="110" t="str">
        <f>CONCATENATE(cislostavby," ",nazevstavby)</f>
        <v>20200307 OOP Město Albrechtice</v>
      </c>
      <c r="D1" s="111"/>
      <c r="E1" s="112"/>
      <c r="F1" s="111"/>
      <c r="G1" s="113" t="s">
        <v>49</v>
      </c>
      <c r="H1" s="114" t="s">
        <v>74</v>
      </c>
      <c r="I1" s="115"/>
    </row>
    <row r="2" spans="1:57" ht="13.5" thickBot="1" x14ac:dyDescent="0.25">
      <c r="A2" s="116" t="s">
        <v>50</v>
      </c>
      <c r="B2" s="117"/>
      <c r="C2" s="118" t="str">
        <f>CONCATENATE(cisloobjektu," ",nazevobjektu)</f>
        <v>1 Stavební úpravy 1.NP a 4.NP</v>
      </c>
      <c r="D2" s="119"/>
      <c r="E2" s="120"/>
      <c r="F2" s="119"/>
      <c r="G2" s="121" t="s">
        <v>75</v>
      </c>
      <c r="H2" s="122"/>
      <c r="I2" s="123"/>
    </row>
    <row r="3" spans="1:57" ht="13.5" thickTop="1" x14ac:dyDescent="0.2">
      <c r="A3" s="82"/>
      <c r="B3" s="82"/>
      <c r="C3" s="82"/>
      <c r="D3" s="82"/>
      <c r="E3" s="82"/>
      <c r="F3" s="69"/>
      <c r="G3" s="82"/>
      <c r="H3" s="82"/>
      <c r="I3" s="82"/>
    </row>
    <row r="4" spans="1:57" ht="19.5" customHeight="1" x14ac:dyDescent="0.25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57" ht="13.5" thickBot="1" x14ac:dyDescent="0.25">
      <c r="A5" s="82"/>
      <c r="B5" s="82"/>
      <c r="C5" s="82"/>
      <c r="D5" s="82"/>
      <c r="E5" s="82"/>
      <c r="F5" s="82"/>
      <c r="G5" s="82"/>
      <c r="H5" s="82"/>
      <c r="I5" s="82"/>
    </row>
    <row r="6" spans="1:57" s="37" customFormat="1" ht="13.5" thickBot="1" x14ac:dyDescent="0.25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57" s="37" customFormat="1" ht="13.5" thickBot="1" x14ac:dyDescent="0.25">
      <c r="A7" s="209" t="str">
        <f>Položky!B7</f>
        <v>799</v>
      </c>
      <c r="B7" s="133" t="str">
        <f>Položky!C7</f>
        <v>Ostatní</v>
      </c>
      <c r="C7" s="69"/>
      <c r="D7" s="134"/>
      <c r="E7" s="210">
        <f>Položky!BA41</f>
        <v>0</v>
      </c>
      <c r="F7" s="211">
        <f>Položky!BB41</f>
        <v>0</v>
      </c>
      <c r="G7" s="211">
        <f>Položky!BC41</f>
        <v>0</v>
      </c>
      <c r="H7" s="211">
        <f>Položky!BD41</f>
        <v>0</v>
      </c>
      <c r="I7" s="212">
        <f>Položky!BE41</f>
        <v>0</v>
      </c>
    </row>
    <row r="8" spans="1:57" s="141" customFormat="1" ht="13.5" thickBot="1" x14ac:dyDescent="0.25">
      <c r="A8" s="135"/>
      <c r="B8" s="136" t="s">
        <v>57</v>
      </c>
      <c r="C8" s="136"/>
      <c r="D8" s="137"/>
      <c r="E8" s="138">
        <f>SUM(E7:E7)</f>
        <v>0</v>
      </c>
      <c r="F8" s="139">
        <f>SUM(F7:F7)</f>
        <v>0</v>
      </c>
      <c r="G8" s="139">
        <f>SUM(G7:G7)</f>
        <v>0</v>
      </c>
      <c r="H8" s="139">
        <f>SUM(H7:H7)</f>
        <v>0</v>
      </c>
      <c r="I8" s="140">
        <f>SUM(I7:I7)</f>
        <v>0</v>
      </c>
    </row>
    <row r="9" spans="1:57" x14ac:dyDescent="0.2">
      <c r="A9" s="69"/>
      <c r="B9" s="69"/>
      <c r="C9" s="69"/>
      <c r="D9" s="69"/>
      <c r="E9" s="69"/>
      <c r="F9" s="69"/>
      <c r="G9" s="69"/>
      <c r="H9" s="69"/>
      <c r="I9" s="69"/>
    </row>
    <row r="10" spans="1:57" ht="19.5" customHeight="1" x14ac:dyDescent="0.25">
      <c r="A10" s="213"/>
      <c r="B10" s="213"/>
      <c r="C10" s="213"/>
      <c r="D10" s="213"/>
      <c r="E10" s="213"/>
      <c r="F10" s="213"/>
      <c r="G10" s="214"/>
      <c r="H10" s="213"/>
      <c r="I10" s="213"/>
      <c r="J10" s="215"/>
      <c r="K10" s="215"/>
      <c r="L10" s="215"/>
      <c r="M10" s="215"/>
      <c r="N10" s="215"/>
      <c r="BA10" s="43"/>
      <c r="BB10" s="43"/>
      <c r="BC10" s="43"/>
      <c r="BD10" s="43"/>
      <c r="BE10" s="43"/>
    </row>
    <row r="11" spans="1:57" x14ac:dyDescent="0.2">
      <c r="A11" s="216"/>
      <c r="B11" s="216"/>
      <c r="C11" s="216"/>
      <c r="D11" s="216"/>
      <c r="E11" s="216"/>
      <c r="F11" s="216"/>
      <c r="G11" s="216"/>
      <c r="H11" s="216"/>
      <c r="I11" s="216"/>
      <c r="J11" s="215"/>
      <c r="K11" s="215"/>
      <c r="L11" s="215"/>
      <c r="M11" s="215"/>
      <c r="N11" s="215"/>
    </row>
    <row r="12" spans="1:57" x14ac:dyDescent="0.2">
      <c r="A12" s="217"/>
      <c r="B12" s="217"/>
      <c r="C12" s="217"/>
      <c r="D12" s="216"/>
      <c r="E12" s="218"/>
      <c r="F12" s="218"/>
      <c r="G12" s="219"/>
      <c r="H12" s="220"/>
      <c r="I12" s="220"/>
      <c r="J12" s="215"/>
      <c r="K12" s="215"/>
      <c r="L12" s="215"/>
      <c r="M12" s="215"/>
      <c r="N12" s="215"/>
    </row>
    <row r="13" spans="1:57" x14ac:dyDescent="0.2">
      <c r="A13" s="216"/>
      <c r="B13" s="216"/>
      <c r="C13" s="216"/>
      <c r="D13" s="216"/>
      <c r="E13" s="221"/>
      <c r="F13" s="222"/>
      <c r="G13" s="221"/>
      <c r="H13" s="223"/>
      <c r="I13" s="221"/>
      <c r="J13" s="215"/>
      <c r="K13" s="215"/>
      <c r="L13" s="215"/>
      <c r="M13" s="215"/>
      <c r="N13" s="215"/>
      <c r="BA13">
        <v>0</v>
      </c>
    </row>
    <row r="14" spans="1:57" x14ac:dyDescent="0.2">
      <c r="A14" s="216"/>
      <c r="B14" s="216"/>
      <c r="C14" s="216"/>
      <c r="D14" s="216"/>
      <c r="E14" s="221"/>
      <c r="F14" s="222"/>
      <c r="G14" s="221"/>
      <c r="H14" s="223"/>
      <c r="I14" s="221"/>
      <c r="J14" s="215"/>
      <c r="K14" s="215"/>
      <c r="L14" s="215"/>
      <c r="M14" s="215"/>
      <c r="N14" s="215"/>
      <c r="BA14">
        <v>0</v>
      </c>
    </row>
    <row r="15" spans="1:57" x14ac:dyDescent="0.2">
      <c r="A15" s="216"/>
      <c r="B15" s="216"/>
      <c r="C15" s="216"/>
      <c r="D15" s="216"/>
      <c r="E15" s="221"/>
      <c r="F15" s="222"/>
      <c r="G15" s="221"/>
      <c r="H15" s="223"/>
      <c r="I15" s="221"/>
      <c r="J15" s="215"/>
      <c r="K15" s="215"/>
      <c r="L15" s="215"/>
      <c r="M15" s="215"/>
      <c r="N15" s="215"/>
      <c r="BA15">
        <v>0</v>
      </c>
    </row>
    <row r="16" spans="1:57" x14ac:dyDescent="0.2">
      <c r="A16" s="216"/>
      <c r="B16" s="216"/>
      <c r="C16" s="216"/>
      <c r="D16" s="216"/>
      <c r="E16" s="221"/>
      <c r="F16" s="222"/>
      <c r="G16" s="221"/>
      <c r="H16" s="223"/>
      <c r="I16" s="221"/>
      <c r="J16" s="215"/>
      <c r="K16" s="215"/>
      <c r="L16" s="215"/>
      <c r="M16" s="215"/>
      <c r="N16" s="215"/>
      <c r="BA16">
        <v>0</v>
      </c>
    </row>
    <row r="17" spans="1:53" x14ac:dyDescent="0.2">
      <c r="A17" s="216"/>
      <c r="B17" s="216"/>
      <c r="C17" s="216"/>
      <c r="D17" s="216"/>
      <c r="E17" s="221"/>
      <c r="F17" s="222"/>
      <c r="G17" s="221"/>
      <c r="H17" s="223"/>
      <c r="I17" s="221"/>
      <c r="J17" s="215"/>
      <c r="K17" s="215"/>
      <c r="L17" s="215"/>
      <c r="M17" s="215"/>
      <c r="N17" s="215"/>
      <c r="BA17">
        <v>1</v>
      </c>
    </row>
    <row r="18" spans="1:53" x14ac:dyDescent="0.2">
      <c r="A18" s="216"/>
      <c r="B18" s="216"/>
      <c r="C18" s="216"/>
      <c r="D18" s="216"/>
      <c r="E18" s="221"/>
      <c r="F18" s="222"/>
      <c r="G18" s="221"/>
      <c r="H18" s="223"/>
      <c r="I18" s="221"/>
      <c r="J18" s="215"/>
      <c r="K18" s="215"/>
      <c r="L18" s="215"/>
      <c r="M18" s="215"/>
      <c r="N18" s="215"/>
      <c r="BA18">
        <v>1</v>
      </c>
    </row>
    <row r="19" spans="1:53" x14ac:dyDescent="0.2">
      <c r="A19" s="216"/>
      <c r="B19" s="216"/>
      <c r="C19" s="216"/>
      <c r="D19" s="216"/>
      <c r="E19" s="221"/>
      <c r="F19" s="222"/>
      <c r="G19" s="221"/>
      <c r="H19" s="223"/>
      <c r="I19" s="221"/>
      <c r="J19" s="215"/>
      <c r="K19" s="215"/>
      <c r="L19" s="215"/>
      <c r="M19" s="215"/>
      <c r="N19" s="215"/>
      <c r="BA19">
        <v>2</v>
      </c>
    </row>
    <row r="20" spans="1:53" x14ac:dyDescent="0.2">
      <c r="A20" s="216"/>
      <c r="B20" s="216"/>
      <c r="C20" s="216"/>
      <c r="D20" s="216"/>
      <c r="E20" s="221"/>
      <c r="F20" s="222"/>
      <c r="G20" s="221"/>
      <c r="H20" s="223"/>
      <c r="I20" s="221"/>
      <c r="J20" s="215"/>
      <c r="K20" s="215"/>
      <c r="L20" s="215"/>
      <c r="M20" s="215"/>
      <c r="N20" s="215"/>
      <c r="BA20">
        <v>2</v>
      </c>
    </row>
    <row r="21" spans="1:53" x14ac:dyDescent="0.2">
      <c r="A21" s="216"/>
      <c r="B21" s="217"/>
      <c r="C21" s="216"/>
      <c r="D21" s="224"/>
      <c r="E21" s="224"/>
      <c r="F21" s="224"/>
      <c r="G21" s="224"/>
      <c r="H21" s="225"/>
      <c r="I21" s="225"/>
      <c r="J21" s="215"/>
      <c r="K21" s="215"/>
      <c r="L21" s="215"/>
      <c r="M21" s="215"/>
      <c r="N21" s="215"/>
    </row>
    <row r="22" spans="1:53" x14ac:dyDescent="0.2">
      <c r="A22" s="215"/>
      <c r="B22" s="215"/>
      <c r="C22" s="215"/>
      <c r="D22" s="215"/>
      <c r="E22" s="215"/>
      <c r="F22" s="215"/>
      <c r="G22" s="215"/>
      <c r="H22" s="215"/>
      <c r="I22" s="215"/>
      <c r="J22" s="215"/>
      <c r="K22" s="215"/>
      <c r="L22" s="215"/>
      <c r="M22" s="215"/>
      <c r="N22" s="215"/>
    </row>
    <row r="23" spans="1:53" x14ac:dyDescent="0.2">
      <c r="A23" s="215"/>
      <c r="B23" s="226"/>
      <c r="C23" s="215"/>
      <c r="D23" s="215"/>
      <c r="E23" s="215"/>
      <c r="F23" s="227"/>
      <c r="G23" s="228"/>
      <c r="H23" s="228"/>
      <c r="I23" s="229"/>
      <c r="J23" s="215"/>
      <c r="K23" s="215"/>
      <c r="L23" s="215"/>
      <c r="M23" s="215"/>
      <c r="N23" s="215"/>
    </row>
    <row r="24" spans="1:53" x14ac:dyDescent="0.2">
      <c r="A24" s="215"/>
      <c r="B24" s="215"/>
      <c r="C24" s="215"/>
      <c r="D24" s="215"/>
      <c r="E24" s="215"/>
      <c r="F24" s="227"/>
      <c r="G24" s="228"/>
      <c r="H24" s="228"/>
      <c r="I24" s="229"/>
      <c r="J24" s="215"/>
      <c r="K24" s="215"/>
      <c r="L24" s="215"/>
      <c r="M24" s="215"/>
      <c r="N24" s="215"/>
    </row>
    <row r="25" spans="1:53" x14ac:dyDescent="0.2">
      <c r="A25" s="215"/>
      <c r="B25" s="215"/>
      <c r="C25" s="215"/>
      <c r="D25" s="215"/>
      <c r="E25" s="215"/>
      <c r="F25" s="227"/>
      <c r="G25" s="228"/>
      <c r="H25" s="228"/>
      <c r="I25" s="229"/>
      <c r="J25" s="215"/>
      <c r="K25" s="215"/>
      <c r="L25" s="215"/>
      <c r="M25" s="215"/>
      <c r="N25" s="215"/>
    </row>
    <row r="26" spans="1:53" x14ac:dyDescent="0.2">
      <c r="A26" s="215"/>
      <c r="B26" s="215"/>
      <c r="C26" s="215"/>
      <c r="D26" s="215"/>
      <c r="E26" s="215"/>
      <c r="F26" s="227"/>
      <c r="G26" s="228"/>
      <c r="H26" s="228"/>
      <c r="I26" s="229"/>
      <c r="J26" s="215"/>
      <c r="K26" s="215"/>
      <c r="L26" s="215"/>
      <c r="M26" s="215"/>
      <c r="N26" s="215"/>
    </row>
    <row r="27" spans="1:53" x14ac:dyDescent="0.2">
      <c r="A27" s="215"/>
      <c r="B27" s="215"/>
      <c r="C27" s="215"/>
      <c r="D27" s="215"/>
      <c r="E27" s="215"/>
      <c r="F27" s="227"/>
      <c r="G27" s="228"/>
      <c r="H27" s="228"/>
      <c r="I27" s="229"/>
      <c r="J27" s="215"/>
      <c r="K27" s="215"/>
      <c r="L27" s="215"/>
      <c r="M27" s="215"/>
      <c r="N27" s="215"/>
    </row>
    <row r="28" spans="1:53" x14ac:dyDescent="0.2">
      <c r="A28" s="215"/>
      <c r="B28" s="215"/>
      <c r="C28" s="215"/>
      <c r="D28" s="215"/>
      <c r="E28" s="215"/>
      <c r="F28" s="227"/>
      <c r="G28" s="228"/>
      <c r="H28" s="228"/>
      <c r="I28" s="229"/>
      <c r="J28" s="215"/>
      <c r="K28" s="215"/>
      <c r="L28" s="215"/>
      <c r="M28" s="215"/>
      <c r="N28" s="215"/>
    </row>
    <row r="29" spans="1:53" x14ac:dyDescent="0.2">
      <c r="A29" s="215"/>
      <c r="B29" s="215"/>
      <c r="C29" s="215"/>
      <c r="D29" s="215"/>
      <c r="E29" s="215"/>
      <c r="F29" s="227"/>
      <c r="G29" s="228"/>
      <c r="H29" s="228"/>
      <c r="I29" s="229"/>
      <c r="J29" s="215"/>
      <c r="K29" s="215"/>
      <c r="L29" s="215"/>
      <c r="M29" s="215"/>
      <c r="N29" s="215"/>
    </row>
    <row r="30" spans="1:53" x14ac:dyDescent="0.2">
      <c r="A30" s="215"/>
      <c r="B30" s="215"/>
      <c r="C30" s="215"/>
      <c r="D30" s="215"/>
      <c r="E30" s="215"/>
      <c r="F30" s="227"/>
      <c r="G30" s="228"/>
      <c r="H30" s="228"/>
      <c r="I30" s="229"/>
      <c r="J30" s="215"/>
      <c r="K30" s="215"/>
      <c r="L30" s="215"/>
      <c r="M30" s="215"/>
      <c r="N30" s="215"/>
    </row>
    <row r="31" spans="1:53" x14ac:dyDescent="0.2">
      <c r="A31" s="215"/>
      <c r="B31" s="215"/>
      <c r="C31" s="215"/>
      <c r="D31" s="215"/>
      <c r="E31" s="215"/>
      <c r="F31" s="227"/>
      <c r="G31" s="228"/>
      <c r="H31" s="228"/>
      <c r="I31" s="229"/>
      <c r="J31" s="215"/>
      <c r="K31" s="215"/>
      <c r="L31" s="215"/>
      <c r="M31" s="215"/>
      <c r="N31" s="215"/>
    </row>
    <row r="32" spans="1:53" x14ac:dyDescent="0.2">
      <c r="A32" s="215"/>
      <c r="B32" s="215"/>
      <c r="C32" s="215"/>
      <c r="D32" s="215"/>
      <c r="E32" s="215"/>
      <c r="F32" s="227"/>
      <c r="G32" s="228"/>
      <c r="H32" s="228"/>
      <c r="I32" s="229"/>
      <c r="J32" s="215"/>
      <c r="K32" s="215"/>
      <c r="L32" s="215"/>
      <c r="M32" s="215"/>
      <c r="N32" s="215"/>
    </row>
    <row r="33" spans="1:14" x14ac:dyDescent="0.2">
      <c r="A33" s="215"/>
      <c r="B33" s="215"/>
      <c r="C33" s="215"/>
      <c r="D33" s="215"/>
      <c r="E33" s="215"/>
      <c r="F33" s="227"/>
      <c r="G33" s="228"/>
      <c r="H33" s="228"/>
      <c r="I33" s="229"/>
      <c r="J33" s="215"/>
      <c r="K33" s="215"/>
      <c r="L33" s="215"/>
      <c r="M33" s="215"/>
      <c r="N33" s="215"/>
    </row>
    <row r="34" spans="1:14" x14ac:dyDescent="0.2">
      <c r="A34" s="215"/>
      <c r="B34" s="215"/>
      <c r="C34" s="215"/>
      <c r="D34" s="215"/>
      <c r="E34" s="215"/>
      <c r="F34" s="227"/>
      <c r="G34" s="228"/>
      <c r="H34" s="228"/>
      <c r="I34" s="229"/>
      <c r="J34" s="215"/>
      <c r="K34" s="215"/>
      <c r="L34" s="215"/>
      <c r="M34" s="215"/>
      <c r="N34" s="215"/>
    </row>
    <row r="35" spans="1:14" x14ac:dyDescent="0.2">
      <c r="A35" s="215"/>
      <c r="B35" s="215"/>
      <c r="C35" s="215"/>
      <c r="D35" s="215"/>
      <c r="E35" s="215"/>
      <c r="F35" s="227"/>
      <c r="G35" s="228"/>
      <c r="H35" s="228"/>
      <c r="I35" s="229"/>
      <c r="J35" s="215"/>
      <c r="K35" s="215"/>
      <c r="L35" s="215"/>
      <c r="M35" s="215"/>
      <c r="N35" s="215"/>
    </row>
    <row r="36" spans="1:14" x14ac:dyDescent="0.2">
      <c r="F36" s="142"/>
      <c r="G36" s="143"/>
      <c r="H36" s="143"/>
      <c r="I36" s="144"/>
    </row>
    <row r="37" spans="1:14" x14ac:dyDescent="0.2">
      <c r="F37" s="142"/>
      <c r="G37" s="143"/>
      <c r="H37" s="143"/>
      <c r="I37" s="144"/>
    </row>
    <row r="38" spans="1:14" x14ac:dyDescent="0.2">
      <c r="F38" s="142"/>
      <c r="G38" s="143"/>
      <c r="H38" s="143"/>
      <c r="I38" s="144"/>
    </row>
    <row r="39" spans="1:14" x14ac:dyDescent="0.2">
      <c r="F39" s="142"/>
      <c r="G39" s="143"/>
      <c r="H39" s="143"/>
      <c r="I39" s="144"/>
    </row>
    <row r="40" spans="1:14" x14ac:dyDescent="0.2">
      <c r="F40" s="142"/>
      <c r="G40" s="143"/>
      <c r="H40" s="143"/>
      <c r="I40" s="144"/>
    </row>
    <row r="41" spans="1:14" x14ac:dyDescent="0.2">
      <c r="F41" s="142"/>
      <c r="G41" s="143"/>
      <c r="H41" s="143"/>
      <c r="I41" s="144"/>
    </row>
    <row r="42" spans="1:14" x14ac:dyDescent="0.2">
      <c r="F42" s="142"/>
      <c r="G42" s="143"/>
      <c r="H42" s="143"/>
      <c r="I42" s="144"/>
    </row>
    <row r="43" spans="1:14" x14ac:dyDescent="0.2">
      <c r="F43" s="142"/>
      <c r="G43" s="143"/>
      <c r="H43" s="143"/>
      <c r="I43" s="144"/>
    </row>
    <row r="44" spans="1:14" x14ac:dyDescent="0.2">
      <c r="F44" s="142"/>
      <c r="G44" s="143"/>
      <c r="H44" s="143"/>
      <c r="I44" s="144"/>
    </row>
    <row r="45" spans="1:14" x14ac:dyDescent="0.2">
      <c r="F45" s="142"/>
      <c r="G45" s="143"/>
      <c r="H45" s="143"/>
      <c r="I45" s="144"/>
    </row>
    <row r="46" spans="1:14" x14ac:dyDescent="0.2">
      <c r="F46" s="142"/>
      <c r="G46" s="143"/>
      <c r="H46" s="143"/>
      <c r="I46" s="144"/>
    </row>
    <row r="47" spans="1:14" x14ac:dyDescent="0.2">
      <c r="F47" s="142"/>
      <c r="G47" s="143"/>
      <c r="H47" s="143"/>
      <c r="I47" s="144"/>
    </row>
    <row r="48" spans="1:14" x14ac:dyDescent="0.2">
      <c r="F48" s="142"/>
      <c r="G48" s="143"/>
      <c r="H48" s="143"/>
      <c r="I48" s="144"/>
    </row>
    <row r="49" spans="6:9" x14ac:dyDescent="0.2">
      <c r="F49" s="142"/>
      <c r="G49" s="143"/>
      <c r="H49" s="143"/>
      <c r="I49" s="144"/>
    </row>
    <row r="50" spans="6:9" x14ac:dyDescent="0.2">
      <c r="F50" s="142"/>
      <c r="G50" s="143"/>
      <c r="H50" s="143"/>
      <c r="I50" s="144"/>
    </row>
    <row r="51" spans="6:9" x14ac:dyDescent="0.2">
      <c r="F51" s="142"/>
      <c r="G51" s="143"/>
      <c r="H51" s="143"/>
      <c r="I51" s="144"/>
    </row>
    <row r="52" spans="6:9" x14ac:dyDescent="0.2">
      <c r="F52" s="142"/>
      <c r="G52" s="143"/>
      <c r="H52" s="143"/>
      <c r="I52" s="144"/>
    </row>
    <row r="53" spans="6:9" x14ac:dyDescent="0.2">
      <c r="F53" s="142"/>
      <c r="G53" s="143"/>
      <c r="H53" s="143"/>
      <c r="I53" s="144"/>
    </row>
    <row r="54" spans="6:9" x14ac:dyDescent="0.2">
      <c r="F54" s="142"/>
      <c r="G54" s="143"/>
      <c r="H54" s="143"/>
      <c r="I54" s="144"/>
    </row>
    <row r="55" spans="6:9" x14ac:dyDescent="0.2">
      <c r="F55" s="142"/>
      <c r="G55" s="143"/>
      <c r="H55" s="143"/>
      <c r="I55" s="144"/>
    </row>
    <row r="56" spans="6:9" x14ac:dyDescent="0.2">
      <c r="F56" s="142"/>
      <c r="G56" s="143"/>
      <c r="H56" s="143"/>
      <c r="I56" s="144"/>
    </row>
    <row r="57" spans="6:9" x14ac:dyDescent="0.2">
      <c r="F57" s="142"/>
      <c r="G57" s="143"/>
      <c r="H57" s="143"/>
      <c r="I57" s="144"/>
    </row>
    <row r="58" spans="6:9" x14ac:dyDescent="0.2">
      <c r="F58" s="142"/>
      <c r="G58" s="143"/>
      <c r="H58" s="143"/>
      <c r="I58" s="144"/>
    </row>
    <row r="59" spans="6:9" x14ac:dyDescent="0.2">
      <c r="F59" s="142"/>
      <c r="G59" s="143"/>
      <c r="H59" s="143"/>
      <c r="I59" s="144"/>
    </row>
    <row r="60" spans="6:9" x14ac:dyDescent="0.2">
      <c r="F60" s="142"/>
      <c r="G60" s="143"/>
      <c r="H60" s="143"/>
      <c r="I60" s="144"/>
    </row>
    <row r="61" spans="6:9" x14ac:dyDescent="0.2">
      <c r="F61" s="142"/>
      <c r="G61" s="143"/>
      <c r="H61" s="143"/>
      <c r="I61" s="144"/>
    </row>
    <row r="62" spans="6:9" x14ac:dyDescent="0.2">
      <c r="F62" s="142"/>
      <c r="G62" s="143"/>
      <c r="H62" s="143"/>
      <c r="I62" s="144"/>
    </row>
    <row r="63" spans="6:9" x14ac:dyDescent="0.2">
      <c r="F63" s="142"/>
      <c r="G63" s="143"/>
      <c r="H63" s="143"/>
      <c r="I63" s="144"/>
    </row>
    <row r="64" spans="6:9" x14ac:dyDescent="0.2">
      <c r="F64" s="142"/>
      <c r="G64" s="143"/>
      <c r="H64" s="143"/>
      <c r="I64" s="144"/>
    </row>
    <row r="65" spans="6:9" x14ac:dyDescent="0.2">
      <c r="F65" s="142"/>
      <c r="G65" s="143"/>
      <c r="H65" s="143"/>
      <c r="I65" s="144"/>
    </row>
    <row r="66" spans="6:9" x14ac:dyDescent="0.2">
      <c r="F66" s="142"/>
      <c r="G66" s="143"/>
      <c r="H66" s="143"/>
      <c r="I66" s="144"/>
    </row>
    <row r="67" spans="6:9" x14ac:dyDescent="0.2">
      <c r="F67" s="142"/>
      <c r="G67" s="143"/>
      <c r="H67" s="143"/>
      <c r="I67" s="144"/>
    </row>
    <row r="68" spans="6:9" x14ac:dyDescent="0.2">
      <c r="F68" s="142"/>
      <c r="G68" s="143"/>
      <c r="H68" s="143"/>
      <c r="I68" s="144"/>
    </row>
    <row r="69" spans="6:9" x14ac:dyDescent="0.2">
      <c r="F69" s="142"/>
      <c r="G69" s="143"/>
      <c r="H69" s="143"/>
      <c r="I69" s="144"/>
    </row>
    <row r="70" spans="6:9" x14ac:dyDescent="0.2">
      <c r="F70" s="142"/>
      <c r="G70" s="143"/>
      <c r="H70" s="143"/>
      <c r="I70" s="144"/>
    </row>
    <row r="71" spans="6:9" x14ac:dyDescent="0.2">
      <c r="F71" s="142"/>
      <c r="G71" s="143"/>
      <c r="H71" s="143"/>
      <c r="I71" s="144"/>
    </row>
    <row r="72" spans="6:9" x14ac:dyDescent="0.2">
      <c r="F72" s="142"/>
      <c r="G72" s="143"/>
      <c r="H72" s="143"/>
      <c r="I72" s="144"/>
    </row>
  </sheetData>
  <mergeCells count="4">
    <mergeCell ref="A1:B1"/>
    <mergeCell ref="A2:B2"/>
    <mergeCell ref="G2:I2"/>
    <mergeCell ref="H21:I2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14"/>
  <sheetViews>
    <sheetView showGridLines="0" showZeros="0" tabSelected="1" zoomScaleNormal="100" workbookViewId="0">
      <selection activeCell="K18" sqref="K18"/>
    </sheetView>
  </sheetViews>
  <sheetFormatPr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203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 x14ac:dyDescent="0.25">
      <c r="A1" s="145" t="s">
        <v>70</v>
      </c>
      <c r="B1" s="145"/>
      <c r="C1" s="145"/>
      <c r="D1" s="145"/>
      <c r="E1" s="145"/>
      <c r="F1" s="145"/>
      <c r="G1" s="145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108" t="s">
        <v>48</v>
      </c>
      <c r="B3" s="109"/>
      <c r="C3" s="110" t="str">
        <f>CONCATENATE(cislostavby," ",nazevstavby)</f>
        <v>20200307 OOP Město Albrechtice</v>
      </c>
      <c r="D3" s="151"/>
      <c r="E3" s="152" t="s">
        <v>58</v>
      </c>
      <c r="F3" s="153" t="str">
        <f>Rekapitulace!H1</f>
        <v>02</v>
      </c>
      <c r="G3" s="154"/>
    </row>
    <row r="4" spans="1:104" ht="13.5" thickBot="1" x14ac:dyDescent="0.25">
      <c r="A4" s="155" t="s">
        <v>50</v>
      </c>
      <c r="B4" s="117"/>
      <c r="C4" s="118" t="str">
        <f>CONCATENATE(cisloobjektu," ",nazevobjektu)</f>
        <v>1 Stavební úpravy 1.NP a 4.NP</v>
      </c>
      <c r="D4" s="156"/>
      <c r="E4" s="157" t="str">
        <f>Rekapitulace!G2</f>
        <v>Ostatní náklady</v>
      </c>
      <c r="F4" s="158"/>
      <c r="G4" s="159"/>
    </row>
    <row r="5" spans="1:104" ht="13.5" thickTop="1" x14ac:dyDescent="0.2">
      <c r="A5" s="160"/>
      <c r="B5" s="147"/>
      <c r="C5" s="147"/>
      <c r="D5" s="147"/>
      <c r="E5" s="161"/>
      <c r="F5" s="147"/>
      <c r="G5" s="162"/>
    </row>
    <row r="6" spans="1:104" x14ac:dyDescent="0.2">
      <c r="A6" s="163" t="s">
        <v>59</v>
      </c>
      <c r="B6" s="164" t="s">
        <v>60</v>
      </c>
      <c r="C6" s="164" t="s">
        <v>61</v>
      </c>
      <c r="D6" s="164" t="s">
        <v>62</v>
      </c>
      <c r="E6" s="165" t="s">
        <v>63</v>
      </c>
      <c r="F6" s="164" t="s">
        <v>64</v>
      </c>
      <c r="G6" s="166" t="s">
        <v>65</v>
      </c>
    </row>
    <row r="7" spans="1:104" x14ac:dyDescent="0.2">
      <c r="A7" s="167" t="s">
        <v>66</v>
      </c>
      <c r="B7" s="168" t="s">
        <v>76</v>
      </c>
      <c r="C7" s="169" t="s">
        <v>77</v>
      </c>
      <c r="D7" s="170"/>
      <c r="E7" s="171"/>
      <c r="F7" s="171"/>
      <c r="G7" s="172"/>
      <c r="H7" s="173"/>
      <c r="I7" s="173"/>
      <c r="O7" s="174">
        <v>1</v>
      </c>
    </row>
    <row r="8" spans="1:104" ht="22.5" x14ac:dyDescent="0.2">
      <c r="A8" s="175">
        <v>1</v>
      </c>
      <c r="B8" s="176" t="s">
        <v>78</v>
      </c>
      <c r="C8" s="177" t="s">
        <v>79</v>
      </c>
      <c r="D8" s="178" t="s">
        <v>80</v>
      </c>
      <c r="E8" s="179">
        <v>1</v>
      </c>
      <c r="F8" s="179">
        <v>0</v>
      </c>
      <c r="G8" s="180">
        <f>E8*F8</f>
        <v>0</v>
      </c>
      <c r="O8" s="174">
        <v>2</v>
      </c>
      <c r="AA8" s="146">
        <v>1</v>
      </c>
      <c r="AB8" s="146">
        <v>1</v>
      </c>
      <c r="AC8" s="146">
        <v>1</v>
      </c>
      <c r="AZ8" s="146">
        <v>2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4">
        <v>1</v>
      </c>
      <c r="CB8" s="174">
        <v>1</v>
      </c>
      <c r="CZ8" s="146">
        <v>0</v>
      </c>
    </row>
    <row r="9" spans="1:104" x14ac:dyDescent="0.2">
      <c r="A9" s="181"/>
      <c r="B9" s="182"/>
      <c r="C9" s="183" t="s">
        <v>81</v>
      </c>
      <c r="D9" s="184"/>
      <c r="E9" s="184"/>
      <c r="F9" s="184"/>
      <c r="G9" s="185"/>
      <c r="L9" s="186" t="s">
        <v>81</v>
      </c>
      <c r="O9" s="174">
        <v>3</v>
      </c>
    </row>
    <row r="10" spans="1:104" x14ac:dyDescent="0.2">
      <c r="A10" s="181"/>
      <c r="B10" s="182"/>
      <c r="C10" s="183"/>
      <c r="D10" s="184"/>
      <c r="E10" s="184"/>
      <c r="F10" s="184"/>
      <c r="G10" s="185"/>
      <c r="L10" s="186"/>
      <c r="O10" s="174">
        <v>3</v>
      </c>
    </row>
    <row r="11" spans="1:104" x14ac:dyDescent="0.2">
      <c r="A11" s="181"/>
      <c r="B11" s="182"/>
      <c r="C11" s="183" t="s">
        <v>82</v>
      </c>
      <c r="D11" s="184"/>
      <c r="E11" s="184"/>
      <c r="F11" s="184"/>
      <c r="G11" s="185"/>
      <c r="L11" s="186" t="s">
        <v>82</v>
      </c>
      <c r="O11" s="174">
        <v>3</v>
      </c>
    </row>
    <row r="12" spans="1:104" x14ac:dyDescent="0.2">
      <c r="A12" s="181"/>
      <c r="B12" s="187"/>
      <c r="C12" s="188" t="s">
        <v>67</v>
      </c>
      <c r="D12" s="189"/>
      <c r="E12" s="190">
        <v>1</v>
      </c>
      <c r="F12" s="191"/>
      <c r="G12" s="192"/>
      <c r="M12" s="186">
        <v>1</v>
      </c>
      <c r="O12" s="174"/>
    </row>
    <row r="13" spans="1:104" x14ac:dyDescent="0.2">
      <c r="A13" s="175">
        <v>2</v>
      </c>
      <c r="B13" s="176" t="s">
        <v>83</v>
      </c>
      <c r="C13" s="177" t="s">
        <v>84</v>
      </c>
      <c r="D13" s="178" t="s">
        <v>80</v>
      </c>
      <c r="E13" s="179">
        <v>1</v>
      </c>
      <c r="F13" s="179">
        <v>0</v>
      </c>
      <c r="G13" s="180">
        <f>E13*F13</f>
        <v>0</v>
      </c>
      <c r="O13" s="174">
        <v>2</v>
      </c>
      <c r="AA13" s="146">
        <v>1</v>
      </c>
      <c r="AB13" s="146">
        <v>1</v>
      </c>
      <c r="AC13" s="146">
        <v>1</v>
      </c>
      <c r="AZ13" s="146">
        <v>2</v>
      </c>
      <c r="BA13" s="146">
        <f>IF(AZ13=1,G13,0)</f>
        <v>0</v>
      </c>
      <c r="BB13" s="146">
        <f>IF(AZ13=2,G13,0)</f>
        <v>0</v>
      </c>
      <c r="BC13" s="146">
        <f>IF(AZ13=3,G13,0)</f>
        <v>0</v>
      </c>
      <c r="BD13" s="146">
        <f>IF(AZ13=4,G13,0)</f>
        <v>0</v>
      </c>
      <c r="BE13" s="146">
        <f>IF(AZ13=5,G13,0)</f>
        <v>0</v>
      </c>
      <c r="CA13" s="174">
        <v>1</v>
      </c>
      <c r="CB13" s="174">
        <v>1</v>
      </c>
      <c r="CZ13" s="146">
        <v>0</v>
      </c>
    </row>
    <row r="14" spans="1:104" ht="22.5" x14ac:dyDescent="0.2">
      <c r="A14" s="181"/>
      <c r="B14" s="182"/>
      <c r="C14" s="183" t="s">
        <v>85</v>
      </c>
      <c r="D14" s="184"/>
      <c r="E14" s="184"/>
      <c r="F14" s="184"/>
      <c r="G14" s="185"/>
      <c r="L14" s="186" t="s">
        <v>85</v>
      </c>
      <c r="O14" s="174">
        <v>3</v>
      </c>
    </row>
    <row r="15" spans="1:104" x14ac:dyDescent="0.2">
      <c r="A15" s="181"/>
      <c r="B15" s="182"/>
      <c r="C15" s="183"/>
      <c r="D15" s="184"/>
      <c r="E15" s="184"/>
      <c r="F15" s="184"/>
      <c r="G15" s="185"/>
      <c r="L15" s="186"/>
      <c r="O15" s="174">
        <v>3</v>
      </c>
    </row>
    <row r="16" spans="1:104" ht="22.5" x14ac:dyDescent="0.2">
      <c r="A16" s="181"/>
      <c r="B16" s="182"/>
      <c r="C16" s="183" t="s">
        <v>86</v>
      </c>
      <c r="D16" s="184"/>
      <c r="E16" s="184"/>
      <c r="F16" s="184"/>
      <c r="G16" s="185"/>
      <c r="L16" s="186" t="s">
        <v>86</v>
      </c>
      <c r="O16" s="174">
        <v>3</v>
      </c>
    </row>
    <row r="17" spans="1:104" x14ac:dyDescent="0.2">
      <c r="A17" s="181"/>
      <c r="B17" s="182"/>
      <c r="C17" s="183"/>
      <c r="D17" s="184"/>
      <c r="E17" s="184"/>
      <c r="F17" s="184"/>
      <c r="G17" s="185"/>
      <c r="L17" s="186"/>
      <c r="O17" s="174">
        <v>3</v>
      </c>
    </row>
    <row r="18" spans="1:104" x14ac:dyDescent="0.2">
      <c r="A18" s="181"/>
      <c r="B18" s="182"/>
      <c r="C18" s="183" t="s">
        <v>87</v>
      </c>
      <c r="D18" s="184"/>
      <c r="E18" s="184"/>
      <c r="F18" s="184"/>
      <c r="G18" s="185"/>
      <c r="L18" s="186" t="s">
        <v>87</v>
      </c>
      <c r="O18" s="174">
        <v>3</v>
      </c>
    </row>
    <row r="19" spans="1:104" x14ac:dyDescent="0.2">
      <c r="A19" s="181"/>
      <c r="B19" s="182"/>
      <c r="C19" s="183" t="s">
        <v>88</v>
      </c>
      <c r="D19" s="184"/>
      <c r="E19" s="184"/>
      <c r="F19" s="184"/>
      <c r="G19" s="185"/>
      <c r="L19" s="186" t="s">
        <v>88</v>
      </c>
      <c r="O19" s="174">
        <v>3</v>
      </c>
    </row>
    <row r="20" spans="1:104" x14ac:dyDescent="0.2">
      <c r="A20" s="181"/>
      <c r="B20" s="182"/>
      <c r="C20" s="183"/>
      <c r="D20" s="184"/>
      <c r="E20" s="184"/>
      <c r="F20" s="184"/>
      <c r="G20" s="185"/>
      <c r="L20" s="186"/>
      <c r="O20" s="174">
        <v>3</v>
      </c>
    </row>
    <row r="21" spans="1:104" x14ac:dyDescent="0.2">
      <c r="A21" s="181"/>
      <c r="B21" s="182"/>
      <c r="C21" s="183" t="s">
        <v>89</v>
      </c>
      <c r="D21" s="184"/>
      <c r="E21" s="184"/>
      <c r="F21" s="184"/>
      <c r="G21" s="185"/>
      <c r="L21" s="186" t="s">
        <v>89</v>
      </c>
      <c r="O21" s="174">
        <v>3</v>
      </c>
    </row>
    <row r="22" spans="1:104" x14ac:dyDescent="0.2">
      <c r="A22" s="181"/>
      <c r="B22" s="182"/>
      <c r="C22" s="183"/>
      <c r="D22" s="184"/>
      <c r="E22" s="184"/>
      <c r="F22" s="184"/>
      <c r="G22" s="185"/>
      <c r="L22" s="186"/>
      <c r="O22" s="174">
        <v>3</v>
      </c>
    </row>
    <row r="23" spans="1:104" ht="22.5" x14ac:dyDescent="0.2">
      <c r="A23" s="181"/>
      <c r="B23" s="182"/>
      <c r="C23" s="183" t="s">
        <v>90</v>
      </c>
      <c r="D23" s="184"/>
      <c r="E23" s="184"/>
      <c r="F23" s="184"/>
      <c r="G23" s="185"/>
      <c r="L23" s="186" t="s">
        <v>90</v>
      </c>
      <c r="O23" s="174">
        <v>3</v>
      </c>
    </row>
    <row r="24" spans="1:104" x14ac:dyDescent="0.2">
      <c r="A24" s="181"/>
      <c r="B24" s="182"/>
      <c r="C24" s="183"/>
      <c r="D24" s="184"/>
      <c r="E24" s="184"/>
      <c r="F24" s="184"/>
      <c r="G24" s="185"/>
      <c r="L24" s="186"/>
      <c r="O24" s="174">
        <v>3</v>
      </c>
    </row>
    <row r="25" spans="1:104" x14ac:dyDescent="0.2">
      <c r="A25" s="181"/>
      <c r="B25" s="187"/>
      <c r="C25" s="188" t="s">
        <v>67</v>
      </c>
      <c r="D25" s="189"/>
      <c r="E25" s="190">
        <v>1</v>
      </c>
      <c r="F25" s="191"/>
      <c r="G25" s="192"/>
      <c r="M25" s="186">
        <v>1</v>
      </c>
      <c r="O25" s="174"/>
    </row>
    <row r="26" spans="1:104" ht="22.5" x14ac:dyDescent="0.2">
      <c r="A26" s="175">
        <v>3</v>
      </c>
      <c r="B26" s="176" t="s">
        <v>91</v>
      </c>
      <c r="C26" s="177" t="s">
        <v>92</v>
      </c>
      <c r="D26" s="178" t="s">
        <v>80</v>
      </c>
      <c r="E26" s="179">
        <v>1</v>
      </c>
      <c r="F26" s="179">
        <v>0</v>
      </c>
      <c r="G26" s="180">
        <f>E26*F26</f>
        <v>0</v>
      </c>
      <c r="O26" s="174">
        <v>2</v>
      </c>
      <c r="AA26" s="146">
        <v>1</v>
      </c>
      <c r="AB26" s="146">
        <v>1</v>
      </c>
      <c r="AC26" s="146">
        <v>1</v>
      </c>
      <c r="AZ26" s="146">
        <v>2</v>
      </c>
      <c r="BA26" s="146">
        <f>IF(AZ26=1,G26,0)</f>
        <v>0</v>
      </c>
      <c r="BB26" s="146">
        <f>IF(AZ26=2,G26,0)</f>
        <v>0</v>
      </c>
      <c r="BC26" s="146">
        <f>IF(AZ26=3,G26,0)</f>
        <v>0</v>
      </c>
      <c r="BD26" s="146">
        <f>IF(AZ26=4,G26,0)</f>
        <v>0</v>
      </c>
      <c r="BE26" s="146">
        <f>IF(AZ26=5,G26,0)</f>
        <v>0</v>
      </c>
      <c r="CA26" s="174">
        <v>1</v>
      </c>
      <c r="CB26" s="174">
        <v>1</v>
      </c>
      <c r="CZ26" s="146">
        <v>0</v>
      </c>
    </row>
    <row r="27" spans="1:104" x14ac:dyDescent="0.2">
      <c r="A27" s="181"/>
      <c r="B27" s="182"/>
      <c r="C27" s="183" t="s">
        <v>93</v>
      </c>
      <c r="D27" s="184"/>
      <c r="E27" s="184"/>
      <c r="F27" s="184"/>
      <c r="G27" s="185"/>
      <c r="L27" s="186" t="s">
        <v>93</v>
      </c>
      <c r="O27" s="174">
        <v>3</v>
      </c>
    </row>
    <row r="28" spans="1:104" x14ac:dyDescent="0.2">
      <c r="A28" s="181"/>
      <c r="B28" s="187"/>
      <c r="C28" s="188" t="s">
        <v>67</v>
      </c>
      <c r="D28" s="189"/>
      <c r="E28" s="190">
        <v>1</v>
      </c>
      <c r="F28" s="191"/>
      <c r="G28" s="192"/>
      <c r="M28" s="186">
        <v>1</v>
      </c>
      <c r="O28" s="174"/>
    </row>
    <row r="29" spans="1:104" x14ac:dyDescent="0.2">
      <c r="A29" s="175">
        <v>4</v>
      </c>
      <c r="B29" s="176" t="s">
        <v>94</v>
      </c>
      <c r="C29" s="177" t="s">
        <v>95</v>
      </c>
      <c r="D29" s="178" t="s">
        <v>80</v>
      </c>
      <c r="E29" s="179">
        <v>1</v>
      </c>
      <c r="F29" s="179">
        <v>0</v>
      </c>
      <c r="G29" s="180">
        <f>E29*F29</f>
        <v>0</v>
      </c>
      <c r="O29" s="174">
        <v>2</v>
      </c>
      <c r="AA29" s="146">
        <v>1</v>
      </c>
      <c r="AB29" s="146">
        <v>1</v>
      </c>
      <c r="AC29" s="146">
        <v>1</v>
      </c>
      <c r="AZ29" s="146">
        <v>2</v>
      </c>
      <c r="BA29" s="146">
        <f>IF(AZ29=1,G29,0)</f>
        <v>0</v>
      </c>
      <c r="BB29" s="146">
        <f>IF(AZ29=2,G29,0)</f>
        <v>0</v>
      </c>
      <c r="BC29" s="146">
        <f>IF(AZ29=3,G29,0)</f>
        <v>0</v>
      </c>
      <c r="BD29" s="146">
        <f>IF(AZ29=4,G29,0)</f>
        <v>0</v>
      </c>
      <c r="BE29" s="146">
        <f>IF(AZ29=5,G29,0)</f>
        <v>0</v>
      </c>
      <c r="CA29" s="174">
        <v>1</v>
      </c>
      <c r="CB29" s="174">
        <v>1</v>
      </c>
      <c r="CZ29" s="146">
        <v>0</v>
      </c>
    </row>
    <row r="30" spans="1:104" x14ac:dyDescent="0.2">
      <c r="A30" s="181"/>
      <c r="B30" s="182"/>
      <c r="C30" s="183" t="s">
        <v>96</v>
      </c>
      <c r="D30" s="184"/>
      <c r="E30" s="184"/>
      <c r="F30" s="184"/>
      <c r="G30" s="185"/>
      <c r="L30" s="186" t="s">
        <v>96</v>
      </c>
      <c r="O30" s="174">
        <v>3</v>
      </c>
    </row>
    <row r="31" spans="1:104" ht="22.5" x14ac:dyDescent="0.2">
      <c r="A31" s="181"/>
      <c r="B31" s="182"/>
      <c r="C31" s="183" t="s">
        <v>97</v>
      </c>
      <c r="D31" s="184"/>
      <c r="E31" s="184"/>
      <c r="F31" s="184"/>
      <c r="G31" s="185"/>
      <c r="L31" s="186" t="s">
        <v>97</v>
      </c>
      <c r="O31" s="174">
        <v>3</v>
      </c>
    </row>
    <row r="32" spans="1:104" x14ac:dyDescent="0.2">
      <c r="A32" s="181"/>
      <c r="B32" s="182"/>
      <c r="C32" s="183" t="s">
        <v>98</v>
      </c>
      <c r="D32" s="184"/>
      <c r="E32" s="184"/>
      <c r="F32" s="184"/>
      <c r="G32" s="185"/>
      <c r="L32" s="186" t="s">
        <v>98</v>
      </c>
      <c r="O32" s="174">
        <v>3</v>
      </c>
    </row>
    <row r="33" spans="1:104" x14ac:dyDescent="0.2">
      <c r="A33" s="181"/>
      <c r="B33" s="182"/>
      <c r="C33" s="183" t="s">
        <v>99</v>
      </c>
      <c r="D33" s="184"/>
      <c r="E33" s="184"/>
      <c r="F33" s="184"/>
      <c r="G33" s="185"/>
      <c r="L33" s="186" t="s">
        <v>99</v>
      </c>
      <c r="O33" s="174">
        <v>3</v>
      </c>
    </row>
    <row r="34" spans="1:104" x14ac:dyDescent="0.2">
      <c r="A34" s="181"/>
      <c r="B34" s="187"/>
      <c r="C34" s="188" t="s">
        <v>67</v>
      </c>
      <c r="D34" s="189"/>
      <c r="E34" s="190">
        <v>1</v>
      </c>
      <c r="F34" s="191"/>
      <c r="G34" s="192"/>
      <c r="M34" s="186">
        <v>1</v>
      </c>
      <c r="O34" s="174"/>
    </row>
    <row r="35" spans="1:104" x14ac:dyDescent="0.2">
      <c r="A35" s="175">
        <v>5</v>
      </c>
      <c r="B35" s="176" t="s">
        <v>100</v>
      </c>
      <c r="C35" s="177" t="s">
        <v>101</v>
      </c>
      <c r="D35" s="178" t="s">
        <v>80</v>
      </c>
      <c r="E35" s="179">
        <v>1</v>
      </c>
      <c r="F35" s="179">
        <v>0</v>
      </c>
      <c r="G35" s="180">
        <f>E35*F35</f>
        <v>0</v>
      </c>
      <c r="O35" s="174">
        <v>2</v>
      </c>
      <c r="AA35" s="146">
        <v>1</v>
      </c>
      <c r="AB35" s="146">
        <v>1</v>
      </c>
      <c r="AC35" s="146">
        <v>1</v>
      </c>
      <c r="AZ35" s="146">
        <v>2</v>
      </c>
      <c r="BA35" s="146">
        <f>IF(AZ35=1,G35,0)</f>
        <v>0</v>
      </c>
      <c r="BB35" s="146">
        <f>IF(AZ35=2,G35,0)</f>
        <v>0</v>
      </c>
      <c r="BC35" s="146">
        <f>IF(AZ35=3,G35,0)</f>
        <v>0</v>
      </c>
      <c r="BD35" s="146">
        <f>IF(AZ35=4,G35,0)</f>
        <v>0</v>
      </c>
      <c r="BE35" s="146">
        <f>IF(AZ35=5,G35,0)</f>
        <v>0</v>
      </c>
      <c r="CA35" s="174">
        <v>1</v>
      </c>
      <c r="CB35" s="174">
        <v>1</v>
      </c>
      <c r="CZ35" s="146">
        <v>0</v>
      </c>
    </row>
    <row r="36" spans="1:104" x14ac:dyDescent="0.2">
      <c r="A36" s="181"/>
      <c r="B36" s="182"/>
      <c r="C36" s="183" t="s">
        <v>102</v>
      </c>
      <c r="D36" s="184"/>
      <c r="E36" s="184"/>
      <c r="F36" s="184"/>
      <c r="G36" s="185"/>
      <c r="L36" s="186" t="s">
        <v>102</v>
      </c>
      <c r="O36" s="174">
        <v>3</v>
      </c>
    </row>
    <row r="37" spans="1:104" x14ac:dyDescent="0.2">
      <c r="A37" s="181"/>
      <c r="B37" s="187"/>
      <c r="C37" s="188" t="s">
        <v>67</v>
      </c>
      <c r="D37" s="189"/>
      <c r="E37" s="190">
        <v>1</v>
      </c>
      <c r="F37" s="191"/>
      <c r="G37" s="192"/>
      <c r="M37" s="186">
        <v>1</v>
      </c>
      <c r="O37" s="174"/>
    </row>
    <row r="38" spans="1:104" x14ac:dyDescent="0.2">
      <c r="A38" s="175">
        <v>6</v>
      </c>
      <c r="B38" s="176" t="s">
        <v>103</v>
      </c>
      <c r="C38" s="177" t="s">
        <v>104</v>
      </c>
      <c r="D38" s="178" t="s">
        <v>80</v>
      </c>
      <c r="E38" s="179">
        <v>1</v>
      </c>
      <c r="F38" s="179">
        <v>0</v>
      </c>
      <c r="G38" s="180">
        <f>E38*F38</f>
        <v>0</v>
      </c>
      <c r="O38" s="174">
        <v>2</v>
      </c>
      <c r="AA38" s="146">
        <v>1</v>
      </c>
      <c r="AB38" s="146">
        <v>1</v>
      </c>
      <c r="AC38" s="146">
        <v>1</v>
      </c>
      <c r="AZ38" s="146">
        <v>2</v>
      </c>
      <c r="BA38" s="146">
        <f>IF(AZ38=1,G38,0)</f>
        <v>0</v>
      </c>
      <c r="BB38" s="146">
        <f>IF(AZ38=2,G38,0)</f>
        <v>0</v>
      </c>
      <c r="BC38" s="146">
        <f>IF(AZ38=3,G38,0)</f>
        <v>0</v>
      </c>
      <c r="BD38" s="146">
        <f>IF(AZ38=4,G38,0)</f>
        <v>0</v>
      </c>
      <c r="BE38" s="146">
        <f>IF(AZ38=5,G38,0)</f>
        <v>0</v>
      </c>
      <c r="CA38" s="174">
        <v>1</v>
      </c>
      <c r="CB38" s="174">
        <v>1</v>
      </c>
      <c r="CZ38" s="146">
        <v>0</v>
      </c>
    </row>
    <row r="39" spans="1:104" x14ac:dyDescent="0.2">
      <c r="A39" s="181"/>
      <c r="B39" s="182"/>
      <c r="C39" s="183" t="s">
        <v>105</v>
      </c>
      <c r="D39" s="184"/>
      <c r="E39" s="184"/>
      <c r="F39" s="184"/>
      <c r="G39" s="185"/>
      <c r="L39" s="186" t="s">
        <v>105</v>
      </c>
      <c r="O39" s="174">
        <v>3</v>
      </c>
    </row>
    <row r="40" spans="1:104" x14ac:dyDescent="0.2">
      <c r="A40" s="181"/>
      <c r="B40" s="187"/>
      <c r="C40" s="188" t="s">
        <v>67</v>
      </c>
      <c r="D40" s="189"/>
      <c r="E40" s="190">
        <v>1</v>
      </c>
      <c r="F40" s="191"/>
      <c r="G40" s="192"/>
      <c r="M40" s="186">
        <v>1</v>
      </c>
      <c r="O40" s="174"/>
    </row>
    <row r="41" spans="1:104" x14ac:dyDescent="0.2">
      <c r="A41" s="193"/>
      <c r="B41" s="194" t="s">
        <v>68</v>
      </c>
      <c r="C41" s="195" t="str">
        <f>CONCATENATE(B7," ",C7)</f>
        <v>799 Ostatní</v>
      </c>
      <c r="D41" s="196"/>
      <c r="E41" s="197"/>
      <c r="F41" s="198"/>
      <c r="G41" s="199">
        <f>SUM(G7:G40)</f>
        <v>0</v>
      </c>
      <c r="O41" s="174">
        <v>4</v>
      </c>
      <c r="BA41" s="200">
        <f>SUM(BA7:BA40)</f>
        <v>0</v>
      </c>
      <c r="BB41" s="200">
        <f>SUM(BB7:BB40)</f>
        <v>0</v>
      </c>
      <c r="BC41" s="200">
        <f>SUM(BC7:BC40)</f>
        <v>0</v>
      </c>
      <c r="BD41" s="200">
        <f>SUM(BD7:BD40)</f>
        <v>0</v>
      </c>
      <c r="BE41" s="200">
        <f>SUM(BE7:BE40)</f>
        <v>0</v>
      </c>
    </row>
    <row r="42" spans="1:104" x14ac:dyDescent="0.2">
      <c r="E42" s="146"/>
    </row>
    <row r="43" spans="1:104" x14ac:dyDescent="0.2">
      <c r="E43" s="146"/>
    </row>
    <row r="44" spans="1:104" x14ac:dyDescent="0.2">
      <c r="E44" s="146"/>
    </row>
    <row r="45" spans="1:104" x14ac:dyDescent="0.2">
      <c r="E45" s="146"/>
    </row>
    <row r="46" spans="1:104" x14ac:dyDescent="0.2">
      <c r="E46" s="146"/>
    </row>
    <row r="47" spans="1:104" x14ac:dyDescent="0.2">
      <c r="E47" s="146"/>
    </row>
    <row r="48" spans="1:104" x14ac:dyDescent="0.2">
      <c r="E48" s="146"/>
    </row>
    <row r="49" spans="5:5" x14ac:dyDescent="0.2">
      <c r="E49" s="146"/>
    </row>
    <row r="50" spans="5:5" x14ac:dyDescent="0.2">
      <c r="E50" s="146"/>
    </row>
    <row r="51" spans="5:5" x14ac:dyDescent="0.2">
      <c r="E51" s="146"/>
    </row>
    <row r="52" spans="5:5" x14ac:dyDescent="0.2">
      <c r="E52" s="146"/>
    </row>
    <row r="53" spans="5:5" x14ac:dyDescent="0.2">
      <c r="E53" s="146"/>
    </row>
    <row r="54" spans="5:5" x14ac:dyDescent="0.2">
      <c r="E54" s="146"/>
    </row>
    <row r="55" spans="5:5" x14ac:dyDescent="0.2">
      <c r="E55" s="146"/>
    </row>
    <row r="56" spans="5:5" x14ac:dyDescent="0.2">
      <c r="E56" s="146"/>
    </row>
    <row r="57" spans="5:5" x14ac:dyDescent="0.2">
      <c r="E57" s="146"/>
    </row>
    <row r="58" spans="5:5" x14ac:dyDescent="0.2">
      <c r="E58" s="146"/>
    </row>
    <row r="59" spans="5:5" x14ac:dyDescent="0.2">
      <c r="E59" s="146"/>
    </row>
    <row r="60" spans="5:5" x14ac:dyDescent="0.2">
      <c r="E60" s="146"/>
    </row>
    <row r="61" spans="5:5" x14ac:dyDescent="0.2">
      <c r="E61" s="146"/>
    </row>
    <row r="62" spans="5:5" x14ac:dyDescent="0.2">
      <c r="E62" s="146"/>
    </row>
    <row r="63" spans="5:5" x14ac:dyDescent="0.2">
      <c r="E63" s="146"/>
    </row>
    <row r="64" spans="5:5" x14ac:dyDescent="0.2">
      <c r="E64" s="146"/>
    </row>
    <row r="65" spans="1:7" x14ac:dyDescent="0.2">
      <c r="A65" s="201"/>
      <c r="B65" s="201"/>
      <c r="C65" s="201"/>
      <c r="D65" s="201"/>
      <c r="E65" s="201"/>
      <c r="F65" s="201"/>
      <c r="G65" s="201"/>
    </row>
    <row r="66" spans="1:7" x14ac:dyDescent="0.2">
      <c r="A66" s="201"/>
      <c r="B66" s="201"/>
      <c r="C66" s="201"/>
      <c r="D66" s="201"/>
      <c r="E66" s="201"/>
      <c r="F66" s="201"/>
      <c r="G66" s="201"/>
    </row>
    <row r="67" spans="1:7" x14ac:dyDescent="0.2">
      <c r="A67" s="201"/>
      <c r="B67" s="201"/>
      <c r="C67" s="201"/>
      <c r="D67" s="201"/>
      <c r="E67" s="201"/>
      <c r="F67" s="201"/>
      <c r="G67" s="201"/>
    </row>
    <row r="68" spans="1:7" x14ac:dyDescent="0.2">
      <c r="A68" s="201"/>
      <c r="B68" s="201"/>
      <c r="C68" s="201"/>
      <c r="D68" s="201"/>
      <c r="E68" s="201"/>
      <c r="F68" s="201"/>
      <c r="G68" s="201"/>
    </row>
    <row r="69" spans="1:7" x14ac:dyDescent="0.2">
      <c r="E69" s="146"/>
    </row>
    <row r="70" spans="1:7" x14ac:dyDescent="0.2">
      <c r="E70" s="146"/>
    </row>
    <row r="71" spans="1:7" x14ac:dyDescent="0.2">
      <c r="E71" s="146"/>
    </row>
    <row r="72" spans="1:7" x14ac:dyDescent="0.2">
      <c r="E72" s="146"/>
    </row>
    <row r="73" spans="1:7" x14ac:dyDescent="0.2">
      <c r="E73" s="146"/>
    </row>
    <row r="74" spans="1:7" x14ac:dyDescent="0.2">
      <c r="E74" s="146"/>
    </row>
    <row r="75" spans="1:7" x14ac:dyDescent="0.2">
      <c r="E75" s="146"/>
    </row>
    <row r="76" spans="1:7" x14ac:dyDescent="0.2">
      <c r="E76" s="146"/>
    </row>
    <row r="77" spans="1:7" x14ac:dyDescent="0.2">
      <c r="E77" s="146"/>
    </row>
    <row r="78" spans="1:7" x14ac:dyDescent="0.2">
      <c r="E78" s="146"/>
    </row>
    <row r="79" spans="1:7" x14ac:dyDescent="0.2">
      <c r="E79" s="146"/>
    </row>
    <row r="80" spans="1:7" x14ac:dyDescent="0.2">
      <c r="E80" s="146"/>
    </row>
    <row r="81" spans="5:5" x14ac:dyDescent="0.2">
      <c r="E81" s="146"/>
    </row>
    <row r="82" spans="5:5" x14ac:dyDescent="0.2">
      <c r="E82" s="146"/>
    </row>
    <row r="83" spans="5:5" x14ac:dyDescent="0.2">
      <c r="E83" s="146"/>
    </row>
    <row r="84" spans="5:5" x14ac:dyDescent="0.2">
      <c r="E84" s="146"/>
    </row>
    <row r="85" spans="5:5" x14ac:dyDescent="0.2">
      <c r="E85" s="146"/>
    </row>
    <row r="86" spans="5:5" x14ac:dyDescent="0.2">
      <c r="E86" s="146"/>
    </row>
    <row r="87" spans="5:5" x14ac:dyDescent="0.2">
      <c r="E87" s="146"/>
    </row>
    <row r="88" spans="5:5" x14ac:dyDescent="0.2">
      <c r="E88" s="146"/>
    </row>
    <row r="89" spans="5:5" x14ac:dyDescent="0.2">
      <c r="E89" s="146"/>
    </row>
    <row r="90" spans="5:5" x14ac:dyDescent="0.2">
      <c r="E90" s="146"/>
    </row>
    <row r="91" spans="5:5" x14ac:dyDescent="0.2">
      <c r="E91" s="146"/>
    </row>
    <row r="92" spans="5:5" x14ac:dyDescent="0.2">
      <c r="E92" s="146"/>
    </row>
    <row r="93" spans="5:5" x14ac:dyDescent="0.2">
      <c r="E93" s="146"/>
    </row>
    <row r="94" spans="5:5" x14ac:dyDescent="0.2">
      <c r="E94" s="146"/>
    </row>
    <row r="95" spans="5:5" x14ac:dyDescent="0.2">
      <c r="E95" s="146"/>
    </row>
    <row r="96" spans="5:5" x14ac:dyDescent="0.2">
      <c r="E96" s="146"/>
    </row>
    <row r="97" spans="1:7" x14ac:dyDescent="0.2">
      <c r="E97" s="146"/>
    </row>
    <row r="98" spans="1:7" x14ac:dyDescent="0.2">
      <c r="E98" s="146"/>
    </row>
    <row r="99" spans="1:7" x14ac:dyDescent="0.2">
      <c r="E99" s="146"/>
    </row>
    <row r="100" spans="1:7" x14ac:dyDescent="0.2">
      <c r="A100" s="202"/>
      <c r="B100" s="202"/>
    </row>
    <row r="101" spans="1:7" x14ac:dyDescent="0.2">
      <c r="A101" s="201"/>
      <c r="B101" s="201"/>
      <c r="C101" s="204"/>
      <c r="D101" s="204"/>
      <c r="E101" s="205"/>
      <c r="F101" s="204"/>
      <c r="G101" s="206"/>
    </row>
    <row r="102" spans="1:7" x14ac:dyDescent="0.2">
      <c r="A102" s="207"/>
      <c r="B102" s="207"/>
      <c r="C102" s="201"/>
      <c r="D102" s="201"/>
      <c r="E102" s="208"/>
      <c r="F102" s="201"/>
      <c r="G102" s="201"/>
    </row>
    <row r="103" spans="1:7" x14ac:dyDescent="0.2">
      <c r="A103" s="201"/>
      <c r="B103" s="201"/>
      <c r="C103" s="201"/>
      <c r="D103" s="201"/>
      <c r="E103" s="208"/>
      <c r="F103" s="201"/>
      <c r="G103" s="201"/>
    </row>
    <row r="104" spans="1:7" x14ac:dyDescent="0.2">
      <c r="A104" s="201"/>
      <c r="B104" s="201"/>
      <c r="C104" s="201"/>
      <c r="D104" s="201"/>
      <c r="E104" s="208"/>
      <c r="F104" s="201"/>
      <c r="G104" s="201"/>
    </row>
    <row r="105" spans="1:7" x14ac:dyDescent="0.2">
      <c r="A105" s="201"/>
      <c r="B105" s="201"/>
      <c r="C105" s="201"/>
      <c r="D105" s="201"/>
      <c r="E105" s="208"/>
      <c r="F105" s="201"/>
      <c r="G105" s="201"/>
    </row>
    <row r="106" spans="1:7" x14ac:dyDescent="0.2">
      <c r="A106" s="201"/>
      <c r="B106" s="201"/>
      <c r="C106" s="201"/>
      <c r="D106" s="201"/>
      <c r="E106" s="208"/>
      <c r="F106" s="201"/>
      <c r="G106" s="201"/>
    </row>
    <row r="107" spans="1:7" x14ac:dyDescent="0.2">
      <c r="A107" s="201"/>
      <c r="B107" s="201"/>
      <c r="C107" s="201"/>
      <c r="D107" s="201"/>
      <c r="E107" s="208"/>
      <c r="F107" s="201"/>
      <c r="G107" s="201"/>
    </row>
    <row r="108" spans="1:7" x14ac:dyDescent="0.2">
      <c r="A108" s="201"/>
      <c r="B108" s="201"/>
      <c r="C108" s="201"/>
      <c r="D108" s="201"/>
      <c r="E108" s="208"/>
      <c r="F108" s="201"/>
      <c r="G108" s="201"/>
    </row>
    <row r="109" spans="1:7" x14ac:dyDescent="0.2">
      <c r="A109" s="201"/>
      <c r="B109" s="201"/>
      <c r="C109" s="201"/>
      <c r="D109" s="201"/>
      <c r="E109" s="208"/>
      <c r="F109" s="201"/>
      <c r="G109" s="201"/>
    </row>
    <row r="110" spans="1:7" x14ac:dyDescent="0.2">
      <c r="A110" s="201"/>
      <c r="B110" s="201"/>
      <c r="C110" s="201"/>
      <c r="D110" s="201"/>
      <c r="E110" s="208"/>
      <c r="F110" s="201"/>
      <c r="G110" s="201"/>
    </row>
    <row r="111" spans="1:7" x14ac:dyDescent="0.2">
      <c r="A111" s="201"/>
      <c r="B111" s="201"/>
      <c r="C111" s="201"/>
      <c r="D111" s="201"/>
      <c r="E111" s="208"/>
      <c r="F111" s="201"/>
      <c r="G111" s="201"/>
    </row>
    <row r="112" spans="1:7" x14ac:dyDescent="0.2">
      <c r="A112" s="201"/>
      <c r="B112" s="201"/>
      <c r="C112" s="201"/>
      <c r="D112" s="201"/>
      <c r="E112" s="208"/>
      <c r="F112" s="201"/>
      <c r="G112" s="201"/>
    </row>
    <row r="113" spans="1:7" x14ac:dyDescent="0.2">
      <c r="A113" s="201"/>
      <c r="B113" s="201"/>
      <c r="C113" s="201"/>
      <c r="D113" s="201"/>
      <c r="E113" s="208"/>
      <c r="F113" s="201"/>
      <c r="G113" s="201"/>
    </row>
    <row r="114" spans="1:7" x14ac:dyDescent="0.2">
      <c r="A114" s="201"/>
      <c r="B114" s="201"/>
      <c r="C114" s="201"/>
      <c r="D114" s="201"/>
      <c r="E114" s="208"/>
      <c r="F114" s="201"/>
      <c r="G114" s="201"/>
    </row>
  </sheetData>
  <mergeCells count="31">
    <mergeCell ref="C34:D34"/>
    <mergeCell ref="C36:G36"/>
    <mergeCell ref="C37:D37"/>
    <mergeCell ref="C39:G39"/>
    <mergeCell ref="C40:D40"/>
    <mergeCell ref="C27:G27"/>
    <mergeCell ref="C28:D28"/>
    <mergeCell ref="C30:G30"/>
    <mergeCell ref="C31:G31"/>
    <mergeCell ref="C32:G32"/>
    <mergeCell ref="C33:G33"/>
    <mergeCell ref="C20:G20"/>
    <mergeCell ref="C21:G21"/>
    <mergeCell ref="C22:G22"/>
    <mergeCell ref="C23:G23"/>
    <mergeCell ref="C24:G24"/>
    <mergeCell ref="C25:D25"/>
    <mergeCell ref="C14:G14"/>
    <mergeCell ref="C15:G15"/>
    <mergeCell ref="C16:G16"/>
    <mergeCell ref="C17:G17"/>
    <mergeCell ref="C18:G18"/>
    <mergeCell ref="C19:G19"/>
    <mergeCell ref="A1:G1"/>
    <mergeCell ref="A3:B3"/>
    <mergeCell ref="A4:B4"/>
    <mergeCell ref="E4:G4"/>
    <mergeCell ref="C9:G9"/>
    <mergeCell ref="C10:G10"/>
    <mergeCell ref="C11:G11"/>
    <mergeCell ref="C12:D12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</dc:creator>
  <cp:lastModifiedBy>mg</cp:lastModifiedBy>
  <dcterms:created xsi:type="dcterms:W3CDTF">2020-03-21T11:41:15Z</dcterms:created>
  <dcterms:modified xsi:type="dcterms:W3CDTF">2020-03-21T11:42:07Z</dcterms:modified>
</cp:coreProperties>
</file>